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TC\"/>
    </mc:Choice>
  </mc:AlternateContent>
  <xr:revisionPtr revIDLastSave="0" documentId="13_ncr:1_{768408FA-DE8C-4610-A2AF-3795E52FE8BD}" xr6:coauthVersionLast="46" xr6:coauthVersionMax="46" xr10:uidLastSave="{00000000-0000-0000-0000-000000000000}"/>
  <bookViews>
    <workbookView xWindow="-120" yWindow="-120" windowWidth="29040" windowHeight="15840" xr2:uid="{8A0467AA-1F12-4865-A5A1-00B5FE77077B}"/>
  </bookViews>
  <sheets>
    <sheet name="Page 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D10" i="1"/>
  <c r="D11" i="1" s="1"/>
  <c r="C10" i="1"/>
  <c r="G10" i="1" l="1"/>
  <c r="F10" i="1"/>
  <c r="D12" i="1"/>
  <c r="D13" i="1" s="1"/>
  <c r="G11" i="1"/>
  <c r="H11" i="1"/>
  <c r="E10" i="1"/>
  <c r="F11" i="1"/>
  <c r="G12" i="1"/>
  <c r="F16" i="1" l="1"/>
  <c r="O11" i="1"/>
  <c r="P12" i="1"/>
  <c r="G16" i="1"/>
  <c r="N10" i="1"/>
  <c r="E16" i="1"/>
  <c r="D14" i="1"/>
  <c r="H13" i="1"/>
  <c r="H10" i="1"/>
  <c r="H12" i="1"/>
  <c r="D15" i="1" l="1"/>
  <c r="I13" i="1"/>
  <c r="I10" i="1"/>
  <c r="I12" i="1"/>
  <c r="I14" i="1"/>
  <c r="I11" i="1"/>
  <c r="H16" i="1"/>
  <c r="Q13" i="1"/>
  <c r="I16" i="1" l="1"/>
  <c r="R14" i="1"/>
  <c r="J10" i="1"/>
  <c r="J15" i="1"/>
  <c r="J14" i="1"/>
  <c r="J11" i="1"/>
  <c r="J13" i="1"/>
  <c r="J12" i="1"/>
  <c r="J16" i="1" l="1"/>
  <c r="S15" i="1"/>
</calcChain>
</file>

<file path=xl/sharedStrings.xml><?xml version="1.0" encoding="utf-8"?>
<sst xmlns="http://schemas.openxmlformats.org/spreadsheetml/2006/main" count="34" uniqueCount="22">
  <si>
    <t>Min</t>
  </si>
  <si>
    <t>May</t>
  </si>
  <si>
    <t>June</t>
  </si>
  <si>
    <t>July</t>
  </si>
  <si>
    <t>August</t>
  </si>
  <si>
    <t>September</t>
  </si>
  <si>
    <t>October</t>
  </si>
  <si>
    <t>Page 2 of 2</t>
  </si>
  <si>
    <t>EOM Inventory Transfer Price as of:</t>
  </si>
  <si>
    <t>Cumulative</t>
  </si>
  <si>
    <t>Monthly</t>
  </si>
  <si>
    <t>Season-to-Date Weighting of Cumulative Activity</t>
  </si>
  <si>
    <t>GDD avg</t>
  </si>
  <si>
    <t>Inventory</t>
  </si>
  <si>
    <t>Activity</t>
  </si>
  <si>
    <t>Aug</t>
  </si>
  <si>
    <t>Sept</t>
  </si>
  <si>
    <t>Oct</t>
  </si>
  <si>
    <t>Nicor Gas</t>
  </si>
  <si>
    <t>Value of Storage Inventory Transfer Table</t>
  </si>
  <si>
    <t>monthly average index prices to be updated each month (May-Oct)</t>
  </si>
  <si>
    <t>Gas transfers will be valued at the prior month's EOM Inventory Transfer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</si>
</sst>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\(&quot;$&quot;#,##0.00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164" fontId="0" fillId="2" borderId="0" xfId="0" applyNumberFormat="1" applyFill="1"/>
    <xf numFmtId="9" fontId="0" fillId="0" borderId="1" xfId="0" applyNumberForma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0" xfId="0" applyNumberFormat="1" applyFill="1"/>
    <xf numFmtId="164" fontId="3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B916-F12B-41C4-9C15-381BC22C3534}">
  <sheetPr>
    <pageSetUpPr fitToPage="1"/>
  </sheetPr>
  <dimension ref="A1:S22"/>
  <sheetViews>
    <sheetView tabSelected="1" workbookViewId="0">
      <selection activeCell="A5" sqref="A5"/>
    </sheetView>
  </sheetViews>
  <sheetFormatPr defaultRowHeight="15" x14ac:dyDescent="0.25"/>
  <cols>
    <col min="1" max="1" width="6.85546875" customWidth="1"/>
    <col min="4" max="4" width="10.7109375" customWidth="1"/>
    <col min="9" max="9" width="10.85546875" bestFit="1" customWidth="1"/>
    <col min="18" max="18" width="10.85546875" bestFit="1" customWidth="1"/>
  </cols>
  <sheetData>
    <row r="1" spans="1:19" x14ac:dyDescent="0.25">
      <c r="A1" s="9" t="s">
        <v>18</v>
      </c>
    </row>
    <row r="2" spans="1:19" x14ac:dyDescent="0.25">
      <c r="A2" s="9" t="s">
        <v>19</v>
      </c>
      <c r="B2" s="9"/>
    </row>
    <row r="3" spans="1:19" x14ac:dyDescent="0.25">
      <c r="A3" s="9" t="s">
        <v>7</v>
      </c>
      <c r="B3" s="9"/>
    </row>
    <row r="5" spans="1:19" x14ac:dyDescent="0.25">
      <c r="N5" s="1" t="s">
        <v>8</v>
      </c>
      <c r="O5" s="1"/>
      <c r="P5" s="1"/>
      <c r="Q5" s="1"/>
      <c r="R5" s="1"/>
      <c r="S5" s="1"/>
    </row>
    <row r="6" spans="1:19" x14ac:dyDescent="0.25"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M6" s="3"/>
      <c r="N6" s="2" t="s">
        <v>1</v>
      </c>
      <c r="O6" s="2" t="s">
        <v>2</v>
      </c>
      <c r="P6" s="2" t="s">
        <v>3</v>
      </c>
      <c r="Q6" s="2" t="s">
        <v>4</v>
      </c>
      <c r="R6" s="2" t="s">
        <v>5</v>
      </c>
      <c r="S6" s="2" t="s">
        <v>6</v>
      </c>
    </row>
    <row r="7" spans="1:19" x14ac:dyDescent="0.25">
      <c r="D7" t="s">
        <v>9</v>
      </c>
      <c r="L7" s="12" t="s">
        <v>10</v>
      </c>
      <c r="M7" s="3"/>
    </row>
    <row r="8" spans="1:19" x14ac:dyDescent="0.25">
      <c r="B8" s="3" t="s">
        <v>0</v>
      </c>
      <c r="C8" s="3" t="s">
        <v>0</v>
      </c>
      <c r="D8" s="3" t="s">
        <v>0</v>
      </c>
      <c r="E8" s="1" t="s">
        <v>11</v>
      </c>
      <c r="F8" s="1"/>
      <c r="G8" s="1"/>
      <c r="H8" s="1"/>
      <c r="I8" s="1"/>
      <c r="J8" s="1"/>
      <c r="K8" s="3"/>
      <c r="L8" s="12" t="s">
        <v>12</v>
      </c>
      <c r="M8" s="3"/>
    </row>
    <row r="9" spans="1:19" x14ac:dyDescent="0.25">
      <c r="B9" s="3" t="s">
        <v>13</v>
      </c>
      <c r="C9" s="3" t="s">
        <v>14</v>
      </c>
      <c r="D9" s="3" t="s">
        <v>14</v>
      </c>
      <c r="E9" s="3"/>
      <c r="F9" s="3"/>
      <c r="G9" s="3"/>
      <c r="H9" s="3"/>
      <c r="I9" s="3"/>
      <c r="J9" s="3"/>
      <c r="K9" s="3"/>
      <c r="L9" s="6"/>
      <c r="M9" s="4"/>
      <c r="N9" s="4"/>
      <c r="O9" s="4"/>
      <c r="P9" s="4"/>
      <c r="Q9" s="4"/>
      <c r="R9" s="4"/>
      <c r="S9" s="4"/>
    </row>
    <row r="10" spans="1:19" x14ac:dyDescent="0.25">
      <c r="A10" t="s">
        <v>1</v>
      </c>
      <c r="B10" s="8">
        <v>0.1</v>
      </c>
      <c r="C10" s="5">
        <f>+B10</f>
        <v>0.1</v>
      </c>
      <c r="D10" s="5">
        <f>+C10</f>
        <v>0.1</v>
      </c>
      <c r="E10" s="5">
        <f>+C10/D10</f>
        <v>1</v>
      </c>
      <c r="F10" s="5">
        <f>+C10/$D$11</f>
        <v>0.5</v>
      </c>
      <c r="G10" s="5">
        <f>+C10/$D$12</f>
        <v>0.33333333333333337</v>
      </c>
      <c r="H10" s="5">
        <f>+C10/$D$13</f>
        <v>0.2</v>
      </c>
      <c r="I10" s="5">
        <f>+C10/$D$14</f>
        <v>0.14285714285714288</v>
      </c>
      <c r="J10" s="5">
        <f>+C10/$D$15</f>
        <v>0.11764705882352942</v>
      </c>
      <c r="K10" s="5"/>
      <c r="L10" s="11">
        <v>2.3620000000000001</v>
      </c>
      <c r="M10" s="4"/>
      <c r="N10" s="10">
        <f>+E$10*$L$10</f>
        <v>2.3620000000000001</v>
      </c>
      <c r="O10" s="10"/>
      <c r="P10" s="10"/>
      <c r="Q10" s="10"/>
      <c r="R10" s="10"/>
      <c r="S10" s="10"/>
    </row>
    <row r="11" spans="1:19" x14ac:dyDescent="0.25">
      <c r="A11" t="s">
        <v>2</v>
      </c>
      <c r="B11" s="8">
        <v>0.2</v>
      </c>
      <c r="C11" s="5">
        <f>+B11-B10</f>
        <v>0.1</v>
      </c>
      <c r="D11" s="5">
        <f>+D10+C11</f>
        <v>0.2</v>
      </c>
      <c r="E11" s="5"/>
      <c r="F11" s="5">
        <f>+C11/$D$11</f>
        <v>0.5</v>
      </c>
      <c r="G11" s="5">
        <f>+C11/$D$12</f>
        <v>0.33333333333333337</v>
      </c>
      <c r="H11" s="5">
        <f t="shared" ref="H11:H13" si="0">+C11/$D$13</f>
        <v>0.2</v>
      </c>
      <c r="I11" s="5">
        <f t="shared" ref="I11:I14" si="1">+C11/$D$14</f>
        <v>0.14285714285714288</v>
      </c>
      <c r="J11" s="5">
        <f t="shared" ref="J11:J15" si="2">+C11/$D$15</f>
        <v>0.11764705882352942</v>
      </c>
      <c r="K11" s="5"/>
      <c r="L11" s="11">
        <v>2.1059999999999999</v>
      </c>
      <c r="M11" s="4"/>
      <c r="N11" s="10"/>
      <c r="O11" s="10">
        <f>($L$10*F$10)+($L$11*F$11)</f>
        <v>2.234</v>
      </c>
      <c r="P11" s="10"/>
      <c r="Q11" s="10"/>
      <c r="R11" s="10"/>
      <c r="S11" s="10"/>
    </row>
    <row r="12" spans="1:19" x14ac:dyDescent="0.25">
      <c r="A12" t="s">
        <v>3</v>
      </c>
      <c r="B12" s="8">
        <v>0.3</v>
      </c>
      <c r="C12" s="5">
        <f>+B12-B11</f>
        <v>9.9999999999999978E-2</v>
      </c>
      <c r="D12" s="5">
        <f t="shared" ref="D12:D15" si="3">+D11+C12</f>
        <v>0.3</v>
      </c>
      <c r="E12" s="5"/>
      <c r="F12" s="5"/>
      <c r="G12" s="5">
        <f>+C12/$D$12</f>
        <v>0.33333333333333326</v>
      </c>
      <c r="H12" s="5">
        <f t="shared" si="0"/>
        <v>0.19999999999999996</v>
      </c>
      <c r="I12" s="5">
        <f t="shared" si="1"/>
        <v>0.14285714285714282</v>
      </c>
      <c r="J12" s="5">
        <f t="shared" si="2"/>
        <v>0.11764705882352938</v>
      </c>
      <c r="K12" s="5"/>
      <c r="L12" s="11">
        <v>2.1240000000000001</v>
      </c>
      <c r="M12" s="4"/>
      <c r="N12" s="10"/>
      <c r="O12" s="10"/>
      <c r="P12" s="10">
        <f>($L$10*G$10)+($L$11*G$11)+($L$12*G$12)</f>
        <v>2.1973333333333334</v>
      </c>
      <c r="Q12" s="10"/>
      <c r="R12" s="10"/>
      <c r="S12" s="10"/>
    </row>
    <row r="13" spans="1:19" x14ac:dyDescent="0.25">
      <c r="A13" t="s">
        <v>15</v>
      </c>
      <c r="B13" s="8">
        <v>0.5</v>
      </c>
      <c r="C13" s="5">
        <f>+B13-B12</f>
        <v>0.2</v>
      </c>
      <c r="D13" s="5">
        <f t="shared" si="3"/>
        <v>0.5</v>
      </c>
      <c r="E13" s="5"/>
      <c r="F13" s="5"/>
      <c r="G13" s="5"/>
      <c r="H13" s="5">
        <f t="shared" si="0"/>
        <v>0.4</v>
      </c>
      <c r="I13" s="5">
        <f t="shared" si="1"/>
        <v>0.28571428571428575</v>
      </c>
      <c r="J13" s="5">
        <f t="shared" si="2"/>
        <v>0.23529411764705885</v>
      </c>
      <c r="K13" s="5"/>
      <c r="L13" s="11">
        <v>1.9830000000000001</v>
      </c>
      <c r="M13" s="4"/>
      <c r="N13" s="10"/>
      <c r="O13" s="10"/>
      <c r="P13" s="10"/>
      <c r="Q13" s="10">
        <f>($L$10*H$10)+($L$11*H$11)+($L$12*H$12)+($L$13*H$13)</f>
        <v>2.1116000000000001</v>
      </c>
      <c r="R13" s="10"/>
      <c r="S13" s="10"/>
    </row>
    <row r="14" spans="1:19" x14ac:dyDescent="0.25">
      <c r="A14" t="s">
        <v>16</v>
      </c>
      <c r="B14" s="8">
        <v>0.7</v>
      </c>
      <c r="C14" s="5">
        <f>+B14-B13</f>
        <v>0.19999999999999996</v>
      </c>
      <c r="D14" s="5">
        <f t="shared" si="3"/>
        <v>0.7</v>
      </c>
      <c r="E14" s="5"/>
      <c r="F14" s="5"/>
      <c r="G14" s="5"/>
      <c r="H14" s="5"/>
      <c r="I14" s="5">
        <f t="shared" si="1"/>
        <v>0.28571428571428564</v>
      </c>
      <c r="J14" s="5">
        <f t="shared" si="2"/>
        <v>0.23529411764705876</v>
      </c>
      <c r="K14" s="5"/>
      <c r="L14" s="11">
        <v>2.1280000000000001</v>
      </c>
      <c r="M14" s="4"/>
      <c r="N14" s="10"/>
      <c r="O14" s="10"/>
      <c r="P14" s="10"/>
      <c r="Q14" s="10"/>
      <c r="R14" s="10">
        <f>($L$10*I$10)+($L$11*I$11)+($L$12*I$12)+($L$13*I$13)+($L$14*I$14)</f>
        <v>2.1162857142857145</v>
      </c>
      <c r="S14" s="10"/>
    </row>
    <row r="15" spans="1:19" x14ac:dyDescent="0.25">
      <c r="A15" t="s">
        <v>17</v>
      </c>
      <c r="B15" s="8">
        <v>0.85</v>
      </c>
      <c r="C15" s="5">
        <f>+B15-B14</f>
        <v>0.15000000000000002</v>
      </c>
      <c r="D15" s="5">
        <f t="shared" si="3"/>
        <v>0.85</v>
      </c>
      <c r="E15" s="7"/>
      <c r="F15" s="7"/>
      <c r="G15" s="7"/>
      <c r="H15" s="7"/>
      <c r="I15" s="7"/>
      <c r="J15" s="7">
        <f t="shared" si="2"/>
        <v>0.17647058823529416</v>
      </c>
      <c r="K15" s="5"/>
      <c r="L15" s="11">
        <v>1.944</v>
      </c>
      <c r="M15" s="4"/>
      <c r="N15" s="10"/>
      <c r="O15" s="10"/>
      <c r="P15" s="10"/>
      <c r="Q15" s="10"/>
      <c r="R15" s="10"/>
      <c r="S15" s="10">
        <f>($L$10*J$10)+($L$11*J$11)+($L$12*J$12)+($L$13*J$13)+($L$14*J$14)+($L$15*J$15)</f>
        <v>2.0858823529411765</v>
      </c>
    </row>
    <row r="16" spans="1:19" x14ac:dyDescent="0.25">
      <c r="E16" s="5">
        <f>SUM(E10:E15)</f>
        <v>1</v>
      </c>
      <c r="F16" s="5">
        <f t="shared" ref="F16:J16" si="4">SUM(F10:F15)</f>
        <v>1</v>
      </c>
      <c r="G16" s="5">
        <f t="shared" si="4"/>
        <v>1</v>
      </c>
      <c r="H16" s="5">
        <f t="shared" si="4"/>
        <v>1</v>
      </c>
      <c r="I16" s="5">
        <f t="shared" si="4"/>
        <v>1</v>
      </c>
      <c r="J16" s="5">
        <f t="shared" si="4"/>
        <v>1</v>
      </c>
      <c r="L16" s="4"/>
      <c r="M16" s="4"/>
      <c r="N16" s="4"/>
      <c r="O16" s="4"/>
      <c r="P16" s="4"/>
      <c r="Q16" s="4"/>
      <c r="R16" s="4"/>
      <c r="S16" s="4"/>
    </row>
    <row r="20" spans="1:6" x14ac:dyDescent="0.25">
      <c r="A20" t="s">
        <v>21</v>
      </c>
    </row>
    <row r="22" spans="1:6" x14ac:dyDescent="0.25">
      <c r="A22" s="13" t="s">
        <v>20</v>
      </c>
      <c r="B22" s="13"/>
      <c r="C22" s="13"/>
      <c r="D22" s="13"/>
      <c r="E22" s="13"/>
      <c r="F22" s="13"/>
    </row>
  </sheetData>
  <phoneticPr fontId="4" type="noConversion"/>
  <pageMargins left="0.7" right="0.7" top="0.75" bottom="0.75" header="0.3" footer="0.3"/>
  <pageSetup scale="72" orientation="landscape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86092D4140D428E1FFB6D649AECEB" ma:contentTypeVersion="4" ma:contentTypeDescription="Create a new document." ma:contentTypeScope="" ma:versionID="ceed767a040363b45579c7ae3b457fd6">
  <xsd:schema xmlns:xsd="http://www.w3.org/2001/XMLSchema" xmlns:xs="http://www.w3.org/2001/XMLSchema" xmlns:p="http://schemas.microsoft.com/office/2006/metadata/properties" xmlns:ns2="076b3b4f-e6dd-4919-ac0b-1544caafca03" targetNamespace="http://schemas.microsoft.com/office/2006/metadata/properties" ma:root="true" ma:fieldsID="b6a8fb4fecb9ef15ed0a0023dd1c75eb" ns2:_="">
    <xsd:import namespace="076b3b4f-e6dd-4919-ac0b-1544caafc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b3b4f-e6dd-4919-ac0b-1544caafc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E46F41-5A67-4F5C-9D21-08A5976987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E2C68-D305-42AB-9A64-60B3C0C71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b3b4f-e6dd-4919-ac0b-1544caafc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4DE5A-4625-460B-BB8A-E92A4325E0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Carbone, Michelle M.</dc:creator>
  <cp:keywords/>
  <dc:description/>
  <cp:lastModifiedBy>Vest, Theresa N.</cp:lastModifiedBy>
  <cp:revision/>
  <cp:lastPrinted>2021-10-26T20:47:05Z</cp:lastPrinted>
  <dcterms:created xsi:type="dcterms:W3CDTF">2020-10-01T19:58:30Z</dcterms:created>
  <dcterms:modified xsi:type="dcterms:W3CDTF">2021-11-17T21:52:06Z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0x0101004E786092D4140D428E1FFB6D649AECEB</vt:lpwstr>
  </property>
</Properties>
</file>